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" windowWidth="11355" windowHeight="8445" activeTab="4"/>
  </bookViews>
  <sheets>
    <sheet name="zadanie 1" sheetId="1" r:id="rId1"/>
    <sheet name="zadanie2" sheetId="2" r:id="rId2"/>
    <sheet name="zadanie3" sheetId="3" r:id="rId3"/>
    <sheet name="zadanie4" sheetId="4" r:id="rId4"/>
    <sheet name="zadanie5" sheetId="5" r:id="rId5"/>
  </sheets>
  <definedNames>
    <definedName name="ro">zadanie5!#REF!</definedName>
    <definedName name="za">zadanie5!$B$5:$O$15</definedName>
  </definedNames>
  <calcPr calcId="124519"/>
</workbook>
</file>

<file path=xl/calcChain.xml><?xml version="1.0" encoding="utf-8"?>
<calcChain xmlns="http://schemas.openxmlformats.org/spreadsheetml/2006/main">
  <c r="O3" i="5"/>
  <c r="N3"/>
  <c r="M3"/>
  <c r="L3"/>
  <c r="K3"/>
  <c r="J3"/>
</calcChain>
</file>

<file path=xl/sharedStrings.xml><?xml version="1.0" encoding="utf-8"?>
<sst xmlns="http://schemas.openxmlformats.org/spreadsheetml/2006/main" count="180" uniqueCount="142">
  <si>
    <t>towar</t>
  </si>
  <si>
    <t>cena jednostkowa</t>
  </si>
  <si>
    <t>wartość</t>
  </si>
  <si>
    <t>do zapłaty</t>
  </si>
  <si>
    <t>rabat 10% powyżej 50 zł</t>
  </si>
  <si>
    <t>kształtki</t>
  </si>
  <si>
    <t>bezpieczniki</t>
  </si>
  <si>
    <t>żarówki</t>
  </si>
  <si>
    <t>młotek</t>
  </si>
  <si>
    <t>wiertarka</t>
  </si>
  <si>
    <t>zawiasy</t>
  </si>
  <si>
    <t>taśma</t>
  </si>
  <si>
    <t>worki foliowe</t>
  </si>
  <si>
    <t>wieszaki</t>
  </si>
  <si>
    <t>wkręty</t>
  </si>
  <si>
    <t>kołki</t>
  </si>
  <si>
    <t>Imię</t>
  </si>
  <si>
    <t>Nazwisko</t>
  </si>
  <si>
    <t>Wiek</t>
  </si>
  <si>
    <t>Staż</t>
  </si>
  <si>
    <t>Wynagrodzenie</t>
  </si>
  <si>
    <t>ZUS</t>
  </si>
  <si>
    <t>Bolesław</t>
  </si>
  <si>
    <t>Jolanta</t>
  </si>
  <si>
    <t>Jadwiga</t>
  </si>
  <si>
    <t>Janusz</t>
  </si>
  <si>
    <t>Rafał</t>
  </si>
  <si>
    <t>Bryński</t>
  </si>
  <si>
    <t>Filecka</t>
  </si>
  <si>
    <t>Firlecka</t>
  </si>
  <si>
    <t>Fulecka</t>
  </si>
  <si>
    <t>Gilecka</t>
  </si>
  <si>
    <t>Kurant</t>
  </si>
  <si>
    <t>Milecka</t>
  </si>
  <si>
    <t>Boberski</t>
  </si>
  <si>
    <t>Wysokość składki ZUS</t>
  </si>
  <si>
    <t>Dla zarabiających poniżej 1500 zł</t>
  </si>
  <si>
    <t>Dla zarabiających powyżej 1500 zł</t>
  </si>
  <si>
    <t>Miasto</t>
  </si>
  <si>
    <t>Dealer</t>
  </si>
  <si>
    <t>Model</t>
  </si>
  <si>
    <t>Ilość</t>
  </si>
  <si>
    <t>Cena</t>
  </si>
  <si>
    <t>Prowizja</t>
  </si>
  <si>
    <t>Gdańsk</t>
  </si>
  <si>
    <t>Kraków</t>
  </si>
  <si>
    <t>Łódź</t>
  </si>
  <si>
    <t>Warszawa</t>
  </si>
  <si>
    <t>Wrocław</t>
  </si>
  <si>
    <t>FSO</t>
  </si>
  <si>
    <t>TW-CAR</t>
  </si>
  <si>
    <t>Auto-Car</t>
  </si>
  <si>
    <t>Lanos</t>
  </si>
  <si>
    <t>Espero</t>
  </si>
  <si>
    <t>Nubira</t>
  </si>
  <si>
    <t>Tico</t>
  </si>
  <si>
    <t>Sprzedaż samochodów w I kwartale</t>
  </si>
  <si>
    <t>System prowizji dla dealerów</t>
  </si>
  <si>
    <t>dla wartości sprzedaży powyżej 100 000 zł</t>
  </si>
  <si>
    <t>dla wartości sprzedaży poniżej 100 000 zł</t>
  </si>
  <si>
    <t>Wartość</t>
  </si>
  <si>
    <t>Imię i nazwisko</t>
  </si>
  <si>
    <t>Wypracowana prowizja</t>
  </si>
  <si>
    <t>Premia</t>
  </si>
  <si>
    <t>Arkadiusz Sumiński</t>
  </si>
  <si>
    <t>Tomasz Lechoński</t>
  </si>
  <si>
    <t>Piotr Nowaczewski</t>
  </si>
  <si>
    <t>Michał Bryła</t>
  </si>
  <si>
    <t>Zbigniew Zapas</t>
  </si>
  <si>
    <t>Ewa Paszczak</t>
  </si>
  <si>
    <t>Daniel Nowak</t>
  </si>
  <si>
    <t>Monika Nowerek</t>
  </si>
  <si>
    <t>Jerzy Mróz</t>
  </si>
  <si>
    <t>Iwona Kawecka</t>
  </si>
  <si>
    <t>Katarzyna Lis</t>
  </si>
  <si>
    <t>Dominik Kamienik</t>
  </si>
  <si>
    <t>Anna Walędziak</t>
  </si>
  <si>
    <t xml:space="preserve">Premia </t>
  </si>
  <si>
    <t>Dla prowizji powyżej 2500 zł</t>
  </si>
  <si>
    <t>1. W kolumnie D obliczyć wartość poszczególnych towarów.</t>
  </si>
  <si>
    <t>2. W kolumnie E obliczyć wysokość otrzymanego rabatu. 10% rabat przusługuje, jeżeli zakupy będą zrobione za przynajmniej 50 zł.</t>
  </si>
  <si>
    <t>3. W kolumnie F obliczyć ile zapłacimy za poszczególne towary po uwzględnieniu rabatu.</t>
  </si>
  <si>
    <r>
      <t xml:space="preserve">    Do obliczenia rabatu zastosować funkcję </t>
    </r>
    <r>
      <rPr>
        <b/>
        <sz val="10"/>
        <rFont val="Arial"/>
        <family val="2"/>
        <charset val="238"/>
      </rPr>
      <t>JEŻELI</t>
    </r>
    <r>
      <rPr>
        <sz val="10"/>
        <rFont val="Arial"/>
        <charset val="238"/>
      </rPr>
      <t>.</t>
    </r>
  </si>
  <si>
    <r>
      <t xml:space="preserve">W kolumnie F wyliczyć, stosując funkcję </t>
    </r>
    <r>
      <rPr>
        <b/>
        <sz val="10"/>
        <rFont val="Arial"/>
        <family val="2"/>
        <charset val="238"/>
      </rPr>
      <t>JEŻELI</t>
    </r>
    <r>
      <rPr>
        <sz val="10"/>
        <rFont val="Arial"/>
        <charset val="238"/>
      </rPr>
      <t>,  wysokość składki ZUS w zależności od wysokości wynagrodzenia.</t>
    </r>
  </si>
  <si>
    <t>1. W kolumnie E wyliczyć wartości sprzedaży.</t>
  </si>
  <si>
    <r>
      <t xml:space="preserve">2.  W kolumnie G, stosując funkcję </t>
    </r>
    <r>
      <rPr>
        <b/>
        <sz val="10"/>
        <rFont val="Arial"/>
        <family val="2"/>
        <charset val="238"/>
      </rPr>
      <t>JEŻELI</t>
    </r>
    <r>
      <rPr>
        <sz val="10"/>
        <rFont val="Arial"/>
        <charset val="238"/>
      </rPr>
      <t>, obliczyć wysokość prowizji uzależnionej od wartości sprzedaży.</t>
    </r>
  </si>
  <si>
    <t>Dla prowizji poniżej 2500 zł</t>
  </si>
  <si>
    <r>
      <t xml:space="preserve">1. W kolumnie C, stosując funkcję </t>
    </r>
    <r>
      <rPr>
        <b/>
        <sz val="10"/>
        <rFont val="Arial"/>
        <family val="2"/>
        <charset val="238"/>
      </rPr>
      <t>JEŻELI</t>
    </r>
    <r>
      <rPr>
        <sz val="10"/>
        <rFont val="Arial"/>
        <charset val="238"/>
      </rPr>
      <t>, wyliczyć wysokość premii zależnej od wartości wypracowanej prowizji.</t>
    </r>
  </si>
  <si>
    <t>2.  W kolumnie D wyliczyć zarobki poszczególnych pracowników.</t>
  </si>
  <si>
    <t>Zarobki</t>
  </si>
  <si>
    <t>liczba sztuk</t>
  </si>
  <si>
    <t>Materiały dydaktyczne © Tomasz Jankowski / Wyższa Szkoła Bankowa w Poznaniu / 2011-03-04 / CC BY-NC 3.0</t>
  </si>
  <si>
    <t>L.p.</t>
  </si>
  <si>
    <t>Miejscowość</t>
  </si>
  <si>
    <t>Lata pracy</t>
  </si>
  <si>
    <t>Transport</t>
  </si>
  <si>
    <t>Dzieci</t>
  </si>
  <si>
    <t>Kilometrówka</t>
  </si>
  <si>
    <t>Stawka bazowa</t>
  </si>
  <si>
    <t>Dzieciowe</t>
  </si>
  <si>
    <t>Dodatek</t>
  </si>
  <si>
    <t>Prezent</t>
  </si>
  <si>
    <t>Elżbieta</t>
  </si>
  <si>
    <t>Zachciała</t>
  </si>
  <si>
    <r>
      <rPr>
        <b/>
        <sz val="9"/>
        <rFont val="Tahoma"/>
        <family val="2"/>
        <charset val="238"/>
      </rPr>
      <t>K</t>
    </r>
    <r>
      <rPr>
        <sz val="9"/>
        <rFont val="Tahoma"/>
        <family val="2"/>
        <charset val="238"/>
      </rPr>
      <t>raków</t>
    </r>
  </si>
  <si>
    <t>Pociąg</t>
  </si>
  <si>
    <t>Betty</t>
  </si>
  <si>
    <t>Śmietana</t>
  </si>
  <si>
    <t>Poznań</t>
  </si>
  <si>
    <t>Samochód</t>
  </si>
  <si>
    <t>Bożena</t>
  </si>
  <si>
    <t>Rżąca</t>
  </si>
  <si>
    <r>
      <rPr>
        <b/>
        <sz val="9"/>
        <rFont val="Tahoma"/>
        <family val="2"/>
        <charset val="238"/>
      </rPr>
      <t>K</t>
    </r>
    <r>
      <rPr>
        <sz val="9"/>
        <rFont val="Tahoma"/>
        <family val="2"/>
        <charset val="238"/>
      </rPr>
      <t>oce-Schaby</t>
    </r>
  </si>
  <si>
    <t>Małgorzata</t>
  </si>
  <si>
    <t>Sprzeczka-Niedołóż</t>
  </si>
  <si>
    <t>Balon</t>
  </si>
  <si>
    <t>Jakoktochce</t>
  </si>
  <si>
    <t>Dyszobaba</t>
  </si>
  <si>
    <t>Bear</t>
  </si>
  <si>
    <t>Grylls</t>
  </si>
  <si>
    <t>Świebodzin</t>
  </si>
  <si>
    <t>Paralotnia</t>
  </si>
  <si>
    <t>Katarzyna</t>
  </si>
  <si>
    <t>Paskuda</t>
  </si>
  <si>
    <t>Nowiny Kasjerskie</t>
  </si>
  <si>
    <t>Hulajnoga</t>
  </si>
  <si>
    <t>Zenon</t>
  </si>
  <si>
    <t>Ojdana</t>
  </si>
  <si>
    <t>Wiercigrochy</t>
  </si>
  <si>
    <t>Wojciech</t>
  </si>
  <si>
    <t>Szaleniec</t>
  </si>
  <si>
    <t>Łyżwy</t>
  </si>
  <si>
    <t>Marcin</t>
  </si>
  <si>
    <t>Kusibab</t>
  </si>
  <si>
    <t>Tumidaj</t>
  </si>
  <si>
    <r>
      <t xml:space="preserve">Polecenia </t>
    </r>
    <r>
      <rPr>
        <sz val="9"/>
        <color theme="1"/>
        <rFont val="Tahoma"/>
        <family val="2"/>
        <charset val="238"/>
      </rPr>
      <t>(zielone łatwe =&gt; czerwone trudne)</t>
    </r>
    <r>
      <rPr>
        <b/>
        <sz val="9"/>
        <color theme="1"/>
        <rFont val="Tahoma"/>
        <family val="2"/>
        <charset val="238"/>
      </rPr>
      <t>:</t>
    </r>
  </si>
  <si>
    <r>
      <t xml:space="preserve">Osobom dojeżdżającym do pracy samochodem należy się </t>
    </r>
    <r>
      <rPr>
        <b/>
        <sz val="9"/>
        <color rgb="FF0070C0"/>
        <rFont val="Tahoma"/>
        <family val="2"/>
        <charset val="238"/>
      </rPr>
      <t>kilometrówka</t>
    </r>
    <r>
      <rPr>
        <sz val="9"/>
        <color theme="1"/>
        <rFont val="Tahoma"/>
        <family val="2"/>
        <charset val="238"/>
      </rPr>
      <t>. Dla tych osób wyświetl słowo TAK, pozostałym osobom wyświetl słowo NIE.</t>
    </r>
  </si>
  <si>
    <r>
      <rPr>
        <b/>
        <sz val="9"/>
        <color rgb="FF0070C0"/>
        <rFont val="Tahoma"/>
        <family val="2"/>
        <charset val="238"/>
      </rPr>
      <t>Stawka bazowa</t>
    </r>
    <r>
      <rPr>
        <sz val="9"/>
        <color theme="1"/>
        <rFont val="Tahoma"/>
        <family val="2"/>
        <charset val="238"/>
      </rPr>
      <t xml:space="preserve"> wynosi 1,25, ale osoby, które pracują co najmniej 10 lat, mają podwójną stawkę bazową. </t>
    </r>
  </si>
  <si>
    <r>
      <t xml:space="preserve">Osoby posiadające dzieci otrzymują dodatek </t>
    </r>
    <r>
      <rPr>
        <b/>
        <sz val="9"/>
        <color rgb="FF0070C0"/>
        <rFont val="Tahoma"/>
        <family val="2"/>
        <charset val="238"/>
      </rPr>
      <t>dzieciowe</t>
    </r>
    <r>
      <rPr>
        <sz val="9"/>
        <color theme="1"/>
        <rFont val="Tahoma"/>
        <family val="2"/>
        <charset val="238"/>
      </rPr>
      <t xml:space="preserve"> w wysokości 50zł za każde dziecię. Dla osób nie posiadających dzieci dodatek ten wynosi 0.</t>
    </r>
  </si>
  <si>
    <r>
      <t xml:space="preserve">Osoby, które mają mniej niż 30 lat otrzymują w </t>
    </r>
    <r>
      <rPr>
        <b/>
        <sz val="9"/>
        <color rgb="FF0070C0"/>
        <rFont val="Tahoma"/>
        <family val="2"/>
        <charset val="238"/>
      </rPr>
      <t>prezencie</t>
    </r>
    <r>
      <rPr>
        <sz val="9"/>
        <color theme="1"/>
        <rFont val="Tahoma"/>
        <family val="2"/>
        <charset val="238"/>
      </rPr>
      <t xml:space="preserve"> pączka a pozostali awokado.</t>
    </r>
  </si>
  <si>
    <r>
      <rPr>
        <b/>
        <sz val="9"/>
        <color rgb="FF0070C0"/>
        <rFont val="Tahoma"/>
        <family val="2"/>
        <charset val="238"/>
      </rPr>
      <t>Wynagrodzenie</t>
    </r>
    <r>
      <rPr>
        <sz val="9"/>
        <color theme="1"/>
        <rFont val="Tahoma"/>
        <family val="2"/>
        <charset val="238"/>
      </rPr>
      <t xml:space="preserve"> to iloczyn stawki bazowej i kwoty 1500zł powiększony o dodatek i dzieciowe. </t>
    </r>
  </si>
  <si>
    <r>
      <t xml:space="preserve">Osoby, które nie pochodzą z miejscowości Kraków otrzymują </t>
    </r>
    <r>
      <rPr>
        <b/>
        <sz val="9"/>
        <color rgb="FF0070C0"/>
        <rFont val="Tahoma"/>
        <family val="2"/>
        <charset val="238"/>
      </rPr>
      <t>dodatek</t>
    </r>
    <r>
      <rPr>
        <sz val="9"/>
        <color theme="1"/>
        <rFont val="Tahoma"/>
        <family val="2"/>
        <charset val="238"/>
      </rPr>
      <t xml:space="preserve"> do wynagrodzenia w wysokości 150zł. Pozostałym osobom wyświetl wartość zero.</t>
    </r>
  </si>
</sst>
</file>

<file path=xl/styles.xml><?xml version="1.0" encoding="utf-8"?>
<styleSheet xmlns="http://schemas.openxmlformats.org/spreadsheetml/2006/main">
  <numFmts count="6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_-* #,##0\ &quot;zł&quot;_-;\-* #,##0\ &quot;zł&quot;_-;_-* &quot;-&quot;??\ &quot;zł&quot;_-;_-@_-"/>
  </numFmts>
  <fonts count="13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1"/>
      <color theme="1"/>
      <name val="Cambria"/>
      <family val="2"/>
      <charset val="238"/>
      <scheme val="major"/>
    </font>
    <font>
      <sz val="11"/>
      <color theme="1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sz val="9"/>
      <color rgb="FFF53D4F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9"/>
      <color rgb="FF0070C0"/>
      <name val="Tahoma"/>
      <family val="2"/>
      <charset val="238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0" fillId="0" borderId="1" xfId="0" applyBorder="1"/>
    <xf numFmtId="164" fontId="0" fillId="0" borderId="2" xfId="0" applyNumberFormat="1" applyBorder="1"/>
    <xf numFmtId="0" fontId="0" fillId="0" borderId="2" xfId="0" applyBorder="1"/>
    <xf numFmtId="43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0" fontId="0" fillId="0" borderId="6" xfId="0" applyNumberForma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/>
    <xf numFmtId="165" fontId="0" fillId="0" borderId="6" xfId="0" applyNumberFormat="1" applyBorder="1"/>
    <xf numFmtId="44" fontId="0" fillId="0" borderId="6" xfId="1" applyFont="1" applyBorder="1"/>
    <xf numFmtId="0" fontId="3" fillId="2" borderId="6" xfId="0" applyFont="1" applyFill="1" applyBorder="1"/>
    <xf numFmtId="166" fontId="0" fillId="0" borderId="6" xfId="0" applyNumberFormat="1" applyBorder="1"/>
    <xf numFmtId="44" fontId="0" fillId="0" borderId="6" xfId="0" applyNumberFormat="1" applyBorder="1"/>
    <xf numFmtId="10" fontId="3" fillId="0" borderId="6" xfId="0" applyNumberFormat="1" applyFont="1" applyBorder="1"/>
    <xf numFmtId="164" fontId="0" fillId="0" borderId="6" xfId="0" applyNumberFormat="1" applyBorder="1"/>
    <xf numFmtId="9" fontId="0" fillId="0" borderId="6" xfId="0" applyNumberForma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vertical="center"/>
    </xf>
    <xf numFmtId="0" fontId="6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164" fontId="7" fillId="0" borderId="0" xfId="2" applyNumberFormat="1" applyFont="1" applyAlignment="1" applyProtection="1">
      <alignment horizontal="center" vertical="center"/>
      <protection locked="0"/>
    </xf>
    <xf numFmtId="0" fontId="5" fillId="3" borderId="0" xfId="2" applyFont="1" applyFill="1" applyAlignment="1" applyProtection="1">
      <alignment vertical="center"/>
      <protection locked="0"/>
    </xf>
    <xf numFmtId="0" fontId="7" fillId="4" borderId="0" xfId="2" applyFont="1" applyFill="1" applyAlignment="1" applyProtection="1">
      <alignment horizontal="center" vertical="center"/>
      <protection locked="0"/>
    </xf>
    <xf numFmtId="0" fontId="7" fillId="5" borderId="0" xfId="2" applyFont="1" applyFill="1" applyAlignment="1" applyProtection="1">
      <alignment horizontal="center" vertical="center"/>
      <protection locked="0"/>
    </xf>
    <xf numFmtId="0" fontId="7" fillId="6" borderId="0" xfId="2" applyFont="1" applyFill="1" applyAlignment="1" applyProtection="1">
      <alignment horizontal="center" vertical="center"/>
      <protection locked="0"/>
    </xf>
    <xf numFmtId="164" fontId="7" fillId="7" borderId="0" xfId="2" applyNumberFormat="1" applyFont="1" applyFill="1" applyAlignment="1" applyProtection="1">
      <alignment horizontal="center" vertical="center"/>
      <protection locked="0"/>
    </xf>
    <xf numFmtId="0" fontId="8" fillId="8" borderId="7" xfId="2" applyFont="1" applyFill="1" applyBorder="1" applyAlignment="1" applyProtection="1">
      <alignment horizontal="center" vertical="center"/>
      <protection locked="0"/>
    </xf>
    <xf numFmtId="0" fontId="8" fillId="8" borderId="7" xfId="2" applyFont="1" applyFill="1" applyBorder="1" applyAlignment="1" applyProtection="1">
      <alignment vertical="center"/>
      <protection locked="0"/>
    </xf>
    <xf numFmtId="0" fontId="9" fillId="8" borderId="7" xfId="2" applyFont="1" applyFill="1" applyBorder="1" applyAlignment="1" applyProtection="1">
      <alignment vertical="center"/>
      <protection locked="0"/>
    </xf>
    <xf numFmtId="0" fontId="10" fillId="0" borderId="7" xfId="2" applyFont="1" applyBorder="1" applyAlignment="1" applyProtection="1">
      <alignment vertical="center"/>
      <protection locked="0"/>
    </xf>
    <xf numFmtId="0" fontId="11" fillId="0" borderId="7" xfId="2" applyFont="1" applyBorder="1" applyAlignment="1" applyProtection="1">
      <alignment vertical="center"/>
      <protection locked="0"/>
    </xf>
    <xf numFmtId="0" fontId="10" fillId="9" borderId="7" xfId="2" applyFont="1" applyFill="1" applyBorder="1" applyAlignment="1" applyProtection="1">
      <alignment horizontal="center" vertical="center"/>
      <protection locked="0"/>
    </xf>
    <xf numFmtId="164" fontId="10" fillId="9" borderId="7" xfId="2" applyNumberFormat="1" applyFont="1" applyFill="1" applyBorder="1" applyAlignment="1" applyProtection="1">
      <alignment vertical="center"/>
      <protection locked="0"/>
    </xf>
    <xf numFmtId="164" fontId="10" fillId="9" borderId="7" xfId="2" applyNumberFormat="1" applyFont="1" applyFill="1" applyBorder="1" applyAlignment="1" applyProtection="1">
      <alignment horizontal="right" vertical="center"/>
      <protection locked="0"/>
    </xf>
    <xf numFmtId="164" fontId="5" fillId="0" borderId="0" xfId="2" applyNumberFormat="1" applyFont="1" applyProtection="1">
      <protection locked="0"/>
    </xf>
    <xf numFmtId="0" fontId="8" fillId="10" borderId="8" xfId="2" applyFont="1" applyFill="1" applyBorder="1" applyAlignment="1" applyProtection="1">
      <alignment vertical="center"/>
      <protection locked="0"/>
    </xf>
    <xf numFmtId="0" fontId="5" fillId="10" borderId="9" xfId="2" applyFont="1" applyFill="1" applyBorder="1" applyAlignment="1" applyProtection="1">
      <alignment vertical="center"/>
      <protection locked="0"/>
    </xf>
    <xf numFmtId="0" fontId="5" fillId="10" borderId="10" xfId="2" applyFont="1" applyFill="1" applyBorder="1" applyAlignment="1" applyProtection="1">
      <alignment vertical="center"/>
      <protection locked="0"/>
    </xf>
    <xf numFmtId="0" fontId="12" fillId="4" borderId="7" xfId="2" applyFont="1" applyFill="1" applyBorder="1" applyAlignment="1" applyProtection="1">
      <alignment horizontal="center" vertical="center"/>
      <protection locked="0"/>
    </xf>
    <xf numFmtId="0" fontId="10" fillId="0" borderId="0" xfId="2" applyFont="1" applyBorder="1" applyAlignment="1" applyProtection="1">
      <alignment vertical="center"/>
      <protection locked="0"/>
    </xf>
    <xf numFmtId="0" fontId="10" fillId="0" borderId="11" xfId="2" applyFont="1" applyBorder="1" applyAlignment="1" applyProtection="1">
      <alignment vertical="center"/>
      <protection locked="0"/>
    </xf>
    <xf numFmtId="0" fontId="12" fillId="5" borderId="7" xfId="2" applyFont="1" applyFill="1" applyBorder="1" applyAlignment="1" applyProtection="1">
      <alignment horizontal="center" vertical="center"/>
      <protection locked="0"/>
    </xf>
    <xf numFmtId="0" fontId="12" fillId="11" borderId="7" xfId="2" applyFont="1" applyFill="1" applyBorder="1" applyAlignment="1" applyProtection="1">
      <alignment horizontal="center" vertical="center"/>
      <protection locked="0"/>
    </xf>
    <xf numFmtId="0" fontId="12" fillId="7" borderId="7" xfId="2" applyFont="1" applyFill="1" applyBorder="1" applyAlignment="1" applyProtection="1">
      <alignment horizontal="center" vertical="center"/>
      <protection locked="0"/>
    </xf>
    <xf numFmtId="0" fontId="12" fillId="12" borderId="7" xfId="2" applyFont="1" applyFill="1" applyBorder="1" applyAlignment="1" applyProtection="1">
      <alignment horizontal="center" vertical="center"/>
      <protection locked="0"/>
    </xf>
    <xf numFmtId="0" fontId="10" fillId="0" borderId="12" xfId="2" applyFont="1" applyBorder="1" applyAlignment="1" applyProtection="1">
      <alignment vertical="center"/>
      <protection locked="0"/>
    </xf>
    <xf numFmtId="0" fontId="5" fillId="0" borderId="12" xfId="2" applyFont="1" applyBorder="1" applyAlignment="1" applyProtection="1">
      <alignment vertical="center"/>
      <protection locked="0"/>
    </xf>
    <xf numFmtId="0" fontId="5" fillId="0" borderId="13" xfId="2" applyFont="1" applyBorder="1" applyAlignment="1" applyProtection="1">
      <alignment vertical="center"/>
      <protection locked="0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G5" sqref="G5"/>
    </sheetView>
  </sheetViews>
  <sheetFormatPr defaultRowHeight="12.75"/>
  <cols>
    <col min="1" max="1" width="13" customWidth="1"/>
    <col min="2" max="2" width="13.5703125" customWidth="1"/>
    <col min="5" max="5" width="14.140625" customWidth="1"/>
  </cols>
  <sheetData>
    <row r="1" spans="1:6" ht="33.75" customHeight="1" thickBot="1">
      <c r="A1" s="8" t="s">
        <v>0</v>
      </c>
      <c r="B1" s="8" t="s">
        <v>1</v>
      </c>
      <c r="C1" s="8" t="s">
        <v>90</v>
      </c>
      <c r="D1" s="8" t="s">
        <v>2</v>
      </c>
      <c r="E1" s="8" t="s">
        <v>4</v>
      </c>
      <c r="F1" s="8" t="s">
        <v>3</v>
      </c>
    </row>
    <row r="2" spans="1:6">
      <c r="A2" s="1" t="s">
        <v>5</v>
      </c>
      <c r="B2" s="2">
        <v>18.5</v>
      </c>
      <c r="C2" s="3">
        <v>20</v>
      </c>
      <c r="D2" s="2"/>
      <c r="E2" s="2"/>
      <c r="F2" s="2"/>
    </row>
    <row r="3" spans="1:6">
      <c r="A3" s="1" t="s">
        <v>6</v>
      </c>
      <c r="B3" s="2">
        <v>2.3199999999999998</v>
      </c>
      <c r="C3" s="3">
        <v>5</v>
      </c>
      <c r="D3" s="2"/>
      <c r="E3" s="4"/>
      <c r="F3" s="2"/>
    </row>
    <row r="4" spans="1:6">
      <c r="A4" s="1" t="s">
        <v>7</v>
      </c>
      <c r="B4" s="2">
        <v>21</v>
      </c>
      <c r="C4" s="3">
        <v>3</v>
      </c>
      <c r="D4" s="2"/>
      <c r="E4" s="2"/>
      <c r="F4" s="2"/>
    </row>
    <row r="5" spans="1:6">
      <c r="A5" s="1" t="s">
        <v>8</v>
      </c>
      <c r="B5" s="2">
        <v>5.87</v>
      </c>
      <c r="C5" s="3">
        <v>1</v>
      </c>
      <c r="D5" s="2"/>
      <c r="E5" s="4"/>
      <c r="F5" s="2"/>
    </row>
    <row r="6" spans="1:6">
      <c r="A6" s="1" t="s">
        <v>9</v>
      </c>
      <c r="B6" s="2">
        <v>125</v>
      </c>
      <c r="C6" s="3">
        <v>1</v>
      </c>
      <c r="D6" s="2"/>
      <c r="E6" s="2"/>
      <c r="F6" s="2"/>
    </row>
    <row r="7" spans="1:6">
      <c r="A7" s="1" t="s">
        <v>10</v>
      </c>
      <c r="B7" s="2">
        <v>2.1800000000000002</v>
      </c>
      <c r="C7" s="3">
        <v>200</v>
      </c>
      <c r="D7" s="2"/>
      <c r="E7" s="2"/>
      <c r="F7" s="2"/>
    </row>
    <row r="8" spans="1:6">
      <c r="A8" s="1" t="s">
        <v>11</v>
      </c>
      <c r="B8" s="2">
        <v>3.12</v>
      </c>
      <c r="C8" s="3">
        <v>10</v>
      </c>
      <c r="D8" s="2"/>
      <c r="E8" s="4"/>
      <c r="F8" s="2"/>
    </row>
    <row r="9" spans="1:6">
      <c r="A9" s="1" t="s">
        <v>12</v>
      </c>
      <c r="B9" s="2">
        <v>0.5</v>
      </c>
      <c r="C9" s="3">
        <v>120</v>
      </c>
      <c r="D9" s="2"/>
      <c r="E9" s="2"/>
      <c r="F9" s="2"/>
    </row>
    <row r="10" spans="1:6">
      <c r="A10" s="1" t="s">
        <v>13</v>
      </c>
      <c r="B10" s="2">
        <v>3.58</v>
      </c>
      <c r="C10" s="3">
        <v>10</v>
      </c>
      <c r="D10" s="2"/>
      <c r="E10" s="4"/>
      <c r="F10" s="2"/>
    </row>
    <row r="11" spans="1:6">
      <c r="A11" s="1" t="s">
        <v>14</v>
      </c>
      <c r="B11" s="2">
        <v>1.25</v>
      </c>
      <c r="C11" s="3">
        <v>157</v>
      </c>
      <c r="D11" s="2"/>
      <c r="E11" s="2"/>
      <c r="F11" s="2"/>
    </row>
    <row r="12" spans="1:6" ht="13.5" thickBot="1">
      <c r="A12" s="5" t="s">
        <v>15</v>
      </c>
      <c r="B12" s="6">
        <v>1</v>
      </c>
      <c r="C12" s="7">
        <v>100</v>
      </c>
      <c r="D12" s="6"/>
      <c r="E12" s="6"/>
      <c r="F12" s="6"/>
    </row>
    <row r="14" spans="1:6">
      <c r="A14" t="s">
        <v>79</v>
      </c>
    </row>
    <row r="16" spans="1:6">
      <c r="A16" t="s">
        <v>80</v>
      </c>
    </row>
    <row r="17" spans="1:1">
      <c r="A17" t="s">
        <v>82</v>
      </c>
    </row>
    <row r="19" spans="1:1">
      <c r="A19" t="s">
        <v>81</v>
      </c>
    </row>
  </sheetData>
  <phoneticPr fontId="2" type="noConversion"/>
  <pageMargins left="0.75" right="0.75" top="1" bottom="1" header="0.5" footer="0.5"/>
  <pageSetup paperSize="9" orientation="landscape" copies="3" r:id="rId1"/>
  <headerFooter alignWithMargins="0">
    <oddHeader>&amp;L&amp;F&amp;C&amp;A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G22" sqref="G22"/>
    </sheetView>
  </sheetViews>
  <sheetFormatPr defaultRowHeight="12.75"/>
  <cols>
    <col min="1" max="1" width="12.140625" customWidth="1"/>
    <col min="2" max="2" width="12.5703125" customWidth="1"/>
    <col min="5" max="5" width="15.7109375" customWidth="1"/>
    <col min="6" max="6" width="13.5703125" customWidth="1"/>
    <col min="8" max="8" width="17.42578125" customWidth="1"/>
    <col min="9" max="9" width="18.140625" customWidth="1"/>
  </cols>
  <sheetData>
    <row r="1" spans="1:9" ht="26.25" customHeight="1">
      <c r="A1" s="12" t="s">
        <v>16</v>
      </c>
      <c r="B1" s="12" t="s">
        <v>17</v>
      </c>
      <c r="C1" s="12" t="s">
        <v>18</v>
      </c>
      <c r="D1" s="12" t="s">
        <v>19</v>
      </c>
      <c r="E1" s="12" t="s">
        <v>20</v>
      </c>
      <c r="F1" s="13" t="s">
        <v>21</v>
      </c>
      <c r="H1" s="24" t="s">
        <v>35</v>
      </c>
      <c r="I1" s="24"/>
    </row>
    <row r="2" spans="1:9" ht="30.75" customHeight="1">
      <c r="A2" s="14" t="s">
        <v>22</v>
      </c>
      <c r="B2" s="14" t="s">
        <v>27</v>
      </c>
      <c r="C2" s="14">
        <v>34</v>
      </c>
      <c r="D2" s="14">
        <v>6</v>
      </c>
      <c r="E2" s="15">
        <v>1270</v>
      </c>
      <c r="F2" s="16"/>
      <c r="H2" s="10" t="s">
        <v>36</v>
      </c>
      <c r="I2" s="10" t="s">
        <v>37</v>
      </c>
    </row>
    <row r="3" spans="1:9">
      <c r="A3" s="14" t="s">
        <v>23</v>
      </c>
      <c r="B3" s="14" t="s">
        <v>28</v>
      </c>
      <c r="C3" s="14">
        <v>30</v>
      </c>
      <c r="D3" s="14">
        <v>7</v>
      </c>
      <c r="E3" s="15">
        <v>1320</v>
      </c>
      <c r="F3" s="16"/>
      <c r="H3" s="11">
        <v>0.1265</v>
      </c>
      <c r="I3" s="11">
        <v>0.17899999999999999</v>
      </c>
    </row>
    <row r="4" spans="1:9">
      <c r="A4" s="14" t="s">
        <v>24</v>
      </c>
      <c r="B4" s="14" t="s">
        <v>29</v>
      </c>
      <c r="C4" s="14">
        <v>34</v>
      </c>
      <c r="D4" s="14">
        <v>8</v>
      </c>
      <c r="E4" s="15">
        <v>1800</v>
      </c>
      <c r="F4" s="16"/>
    </row>
    <row r="5" spans="1:9">
      <c r="A5" s="14" t="s">
        <v>24</v>
      </c>
      <c r="B5" s="14" t="s">
        <v>30</v>
      </c>
      <c r="C5" s="14">
        <v>32</v>
      </c>
      <c r="D5" s="14">
        <v>5</v>
      </c>
      <c r="E5" s="15">
        <v>1550</v>
      </c>
      <c r="F5" s="16"/>
    </row>
    <row r="6" spans="1:9">
      <c r="A6" s="14" t="s">
        <v>24</v>
      </c>
      <c r="B6" s="14" t="s">
        <v>31</v>
      </c>
      <c r="C6" s="14">
        <v>29</v>
      </c>
      <c r="D6" s="14">
        <v>6</v>
      </c>
      <c r="E6" s="15">
        <v>1650</v>
      </c>
      <c r="F6" s="16"/>
    </row>
    <row r="7" spans="1:9">
      <c r="A7" s="14" t="s">
        <v>25</v>
      </c>
      <c r="B7" s="14" t="s">
        <v>32</v>
      </c>
      <c r="C7" s="14">
        <v>37</v>
      </c>
      <c r="D7" s="14">
        <v>11</v>
      </c>
      <c r="E7" s="15">
        <v>1355</v>
      </c>
      <c r="F7" s="16"/>
    </row>
    <row r="8" spans="1:9">
      <c r="A8" s="14" t="s">
        <v>24</v>
      </c>
      <c r="B8" s="14" t="s">
        <v>33</v>
      </c>
      <c r="C8" s="14">
        <v>29</v>
      </c>
      <c r="D8" s="14">
        <v>7</v>
      </c>
      <c r="E8" s="15">
        <v>1654</v>
      </c>
      <c r="F8" s="16"/>
    </row>
    <row r="9" spans="1:9">
      <c r="A9" s="14" t="s">
        <v>26</v>
      </c>
      <c r="B9" s="14" t="s">
        <v>34</v>
      </c>
      <c r="C9" s="14">
        <v>32</v>
      </c>
      <c r="D9" s="14">
        <v>6</v>
      </c>
      <c r="E9" s="15">
        <v>1800</v>
      </c>
      <c r="F9" s="16"/>
    </row>
    <row r="11" spans="1:9">
      <c r="A11" t="s">
        <v>83</v>
      </c>
    </row>
  </sheetData>
  <mergeCells count="1">
    <mergeCell ref="H1:I1"/>
  </mergeCells>
  <phoneticPr fontId="2" type="noConversion"/>
  <pageMargins left="0.75" right="0.75" top="1" bottom="1" header="0.5" footer="0.5"/>
  <pageSetup paperSize="9" orientation="landscape" copies="3" r:id="rId1"/>
  <headerFooter alignWithMargins="0">
    <oddHeader>&amp;L&amp;F&amp;C&amp;A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G22" sqref="G22"/>
    </sheetView>
  </sheetViews>
  <sheetFormatPr defaultRowHeight="12.75"/>
  <cols>
    <col min="1" max="1" width="16" customWidth="1"/>
    <col min="2" max="3" width="12.7109375" customWidth="1"/>
    <col min="5" max="5" width="14.5703125" customWidth="1"/>
    <col min="6" max="7" width="13.42578125" bestFit="1" customWidth="1"/>
  </cols>
  <sheetData>
    <row r="1" spans="1:7">
      <c r="A1" s="25" t="s">
        <v>56</v>
      </c>
      <c r="B1" s="25"/>
      <c r="C1" s="25"/>
      <c r="D1" s="25"/>
      <c r="E1" s="25"/>
      <c r="F1" s="25"/>
      <c r="G1" s="25"/>
    </row>
    <row r="2" spans="1:7">
      <c r="A2" s="17" t="s">
        <v>38</v>
      </c>
      <c r="B2" s="17" t="s">
        <v>39</v>
      </c>
      <c r="C2" s="17" t="s">
        <v>40</v>
      </c>
      <c r="D2" s="17" t="s">
        <v>41</v>
      </c>
      <c r="E2" s="17" t="s">
        <v>42</v>
      </c>
      <c r="F2" s="17" t="s">
        <v>60</v>
      </c>
      <c r="G2" s="17" t="s">
        <v>43</v>
      </c>
    </row>
    <row r="3" spans="1:7">
      <c r="A3" s="14" t="s">
        <v>44</v>
      </c>
      <c r="B3" s="14" t="s">
        <v>49</v>
      </c>
      <c r="C3" s="14" t="s">
        <v>52</v>
      </c>
      <c r="D3" s="14">
        <v>10</v>
      </c>
      <c r="E3" s="18">
        <v>12540</v>
      </c>
      <c r="F3" s="19"/>
      <c r="G3" s="19"/>
    </row>
    <row r="4" spans="1:7">
      <c r="A4" s="14" t="s">
        <v>45</v>
      </c>
      <c r="B4" s="14" t="s">
        <v>50</v>
      </c>
      <c r="C4" s="14" t="s">
        <v>53</v>
      </c>
      <c r="D4" s="14">
        <v>45</v>
      </c>
      <c r="E4" s="18">
        <v>21457</v>
      </c>
      <c r="F4" s="19"/>
      <c r="G4" s="19"/>
    </row>
    <row r="5" spans="1:7">
      <c r="A5" s="14" t="s">
        <v>45</v>
      </c>
      <c r="B5" s="14" t="s">
        <v>51</v>
      </c>
      <c r="C5" s="14" t="s">
        <v>52</v>
      </c>
      <c r="D5" s="14">
        <v>5</v>
      </c>
      <c r="E5" s="18">
        <v>13547</v>
      </c>
      <c r="F5" s="19"/>
      <c r="G5" s="19"/>
    </row>
    <row r="6" spans="1:7">
      <c r="A6" s="14" t="s">
        <v>45</v>
      </c>
      <c r="B6" s="14" t="s">
        <v>51</v>
      </c>
      <c r="C6" s="14" t="s">
        <v>54</v>
      </c>
      <c r="D6" s="14">
        <v>5</v>
      </c>
      <c r="E6" s="18">
        <v>21457</v>
      </c>
      <c r="F6" s="19"/>
      <c r="G6" s="19"/>
    </row>
    <row r="7" spans="1:7">
      <c r="A7" s="14" t="s">
        <v>46</v>
      </c>
      <c r="B7" s="14" t="s">
        <v>50</v>
      </c>
      <c r="C7" s="14" t="s">
        <v>54</v>
      </c>
      <c r="D7" s="14">
        <v>7</v>
      </c>
      <c r="E7" s="18">
        <v>13547</v>
      </c>
      <c r="F7" s="19"/>
      <c r="G7" s="19"/>
    </row>
    <row r="8" spans="1:7">
      <c r="A8" s="14" t="s">
        <v>46</v>
      </c>
      <c r="B8" s="14" t="s">
        <v>49</v>
      </c>
      <c r="C8" s="14" t="s">
        <v>55</v>
      </c>
      <c r="D8" s="14">
        <v>36</v>
      </c>
      <c r="E8" s="18">
        <v>13547</v>
      </c>
      <c r="F8" s="19"/>
      <c r="G8" s="19"/>
    </row>
    <row r="9" spans="1:7">
      <c r="A9" s="14" t="s">
        <v>47</v>
      </c>
      <c r="B9" s="14" t="s">
        <v>51</v>
      </c>
      <c r="C9" s="14" t="s">
        <v>53</v>
      </c>
      <c r="D9" s="14">
        <v>45</v>
      </c>
      <c r="E9" s="18">
        <v>21457</v>
      </c>
      <c r="F9" s="19"/>
      <c r="G9" s="19"/>
    </row>
    <row r="10" spans="1:7">
      <c r="A10" s="14" t="s">
        <v>47</v>
      </c>
      <c r="B10" s="14" t="s">
        <v>51</v>
      </c>
      <c r="C10" s="14" t="s">
        <v>52</v>
      </c>
      <c r="D10" s="14">
        <v>1</v>
      </c>
      <c r="E10" s="18">
        <v>12540</v>
      </c>
      <c r="F10" s="19"/>
      <c r="G10" s="19"/>
    </row>
    <row r="11" spans="1:7">
      <c r="A11" s="14" t="s">
        <v>47</v>
      </c>
      <c r="B11" s="14" t="s">
        <v>51</v>
      </c>
      <c r="C11" s="14" t="s">
        <v>54</v>
      </c>
      <c r="D11" s="14">
        <v>1</v>
      </c>
      <c r="E11" s="18">
        <v>12540</v>
      </c>
      <c r="F11" s="19"/>
      <c r="G11" s="19"/>
    </row>
    <row r="12" spans="1:7">
      <c r="A12" s="14" t="s">
        <v>47</v>
      </c>
      <c r="B12" s="14" t="s">
        <v>49</v>
      </c>
      <c r="C12" s="14" t="s">
        <v>55</v>
      </c>
      <c r="D12" s="14">
        <v>12</v>
      </c>
      <c r="E12" s="18">
        <v>13547</v>
      </c>
      <c r="F12" s="19"/>
      <c r="G12" s="19"/>
    </row>
    <row r="13" spans="1:7">
      <c r="A13" s="14" t="s">
        <v>48</v>
      </c>
      <c r="B13" s="14" t="s">
        <v>49</v>
      </c>
      <c r="C13" s="14" t="s">
        <v>52</v>
      </c>
      <c r="D13" s="14">
        <v>22</v>
      </c>
      <c r="E13" s="18">
        <v>21258</v>
      </c>
      <c r="F13" s="19"/>
      <c r="G13" s="19"/>
    </row>
    <row r="14" spans="1:7">
      <c r="A14" s="14" t="s">
        <v>48</v>
      </c>
      <c r="B14" s="14" t="s">
        <v>49</v>
      </c>
      <c r="C14" s="14" t="s">
        <v>52</v>
      </c>
      <c r="D14" s="14">
        <v>2</v>
      </c>
      <c r="E14" s="18">
        <v>12457</v>
      </c>
      <c r="F14" s="19"/>
      <c r="G14" s="19"/>
    </row>
    <row r="16" spans="1:7">
      <c r="A16" s="26" t="s">
        <v>57</v>
      </c>
      <c r="B16" s="26"/>
      <c r="C16" s="26"/>
      <c r="D16" s="14"/>
    </row>
    <row r="17" spans="1:4">
      <c r="A17" s="14" t="s">
        <v>58</v>
      </c>
      <c r="B17" s="14"/>
      <c r="C17" s="14"/>
      <c r="D17" s="20">
        <v>0.152</v>
      </c>
    </row>
    <row r="18" spans="1:4">
      <c r="A18" s="14" t="s">
        <v>59</v>
      </c>
      <c r="B18" s="14"/>
      <c r="C18" s="14"/>
      <c r="D18" s="20">
        <v>9.8000000000000004E-2</v>
      </c>
    </row>
    <row r="21" spans="1:4">
      <c r="A21" t="s">
        <v>84</v>
      </c>
    </row>
    <row r="23" spans="1:4">
      <c r="A23" t="s">
        <v>85</v>
      </c>
    </row>
  </sheetData>
  <mergeCells count="2">
    <mergeCell ref="A1:G1"/>
    <mergeCell ref="A16:C16"/>
  </mergeCells>
  <phoneticPr fontId="2" type="noConversion"/>
  <pageMargins left="0.75" right="0.75" top="1" bottom="1" header="0.5" footer="0.5"/>
  <pageSetup paperSize="9" orientation="landscape" copies="3" r:id="rId1"/>
  <headerFooter alignWithMargins="0">
    <oddHeader>&amp;L&amp;F&amp;C&amp;A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G22" sqref="G22"/>
    </sheetView>
  </sheetViews>
  <sheetFormatPr defaultRowHeight="12.75"/>
  <cols>
    <col min="1" max="1" width="22.42578125" customWidth="1"/>
    <col min="2" max="2" width="15.140625" customWidth="1"/>
    <col min="3" max="3" width="14" customWidth="1"/>
    <col min="4" max="4" width="14.42578125" customWidth="1"/>
    <col min="7" max="7" width="16.28515625" customWidth="1"/>
    <col min="8" max="8" width="15.140625" customWidth="1"/>
  </cols>
  <sheetData>
    <row r="1" spans="1:8">
      <c r="G1" s="27" t="s">
        <v>77</v>
      </c>
      <c r="H1" s="27"/>
    </row>
    <row r="2" spans="1:8" ht="37.5" customHeight="1">
      <c r="A2" s="9" t="s">
        <v>61</v>
      </c>
      <c r="B2" s="9" t="s">
        <v>62</v>
      </c>
      <c r="C2" s="9" t="s">
        <v>63</v>
      </c>
      <c r="D2" s="9" t="s">
        <v>89</v>
      </c>
      <c r="G2" s="9" t="s">
        <v>78</v>
      </c>
      <c r="H2" s="9" t="s">
        <v>86</v>
      </c>
    </row>
    <row r="3" spans="1:8">
      <c r="A3" s="14" t="s">
        <v>64</v>
      </c>
      <c r="B3" s="15">
        <v>1888</v>
      </c>
      <c r="C3" s="21"/>
      <c r="D3" s="21"/>
      <c r="G3" s="22">
        <v>0.15</v>
      </c>
      <c r="H3" s="23">
        <v>50</v>
      </c>
    </row>
    <row r="4" spans="1:8">
      <c r="A4" s="14" t="s">
        <v>65</v>
      </c>
      <c r="B4" s="15">
        <v>2540</v>
      </c>
      <c r="C4" s="21"/>
      <c r="D4" s="21"/>
    </row>
    <row r="5" spans="1:8">
      <c r="A5" s="14" t="s">
        <v>66</v>
      </c>
      <c r="B5" s="15">
        <v>2154</v>
      </c>
      <c r="C5" s="21"/>
      <c r="D5" s="21"/>
    </row>
    <row r="6" spans="1:8">
      <c r="A6" s="14" t="s">
        <v>67</v>
      </c>
      <c r="B6" s="15">
        <v>2541</v>
      </c>
      <c r="C6" s="21"/>
      <c r="D6" s="21"/>
    </row>
    <row r="7" spans="1:8">
      <c r="A7" s="14" t="s">
        <v>68</v>
      </c>
      <c r="B7" s="15">
        <v>1475</v>
      </c>
      <c r="C7" s="21"/>
      <c r="D7" s="21"/>
    </row>
    <row r="8" spans="1:8">
      <c r="A8" s="14" t="s">
        <v>69</v>
      </c>
      <c r="B8" s="15">
        <v>3580</v>
      </c>
      <c r="C8" s="21"/>
      <c r="D8" s="21"/>
    </row>
    <row r="9" spans="1:8">
      <c r="A9" s="14" t="s">
        <v>70</v>
      </c>
      <c r="B9" s="15">
        <v>2654</v>
      </c>
      <c r="C9" s="21"/>
      <c r="D9" s="21"/>
    </row>
    <row r="10" spans="1:8">
      <c r="A10" s="14" t="s">
        <v>71</v>
      </c>
      <c r="B10" s="15">
        <v>1257</v>
      </c>
      <c r="C10" s="21"/>
      <c r="D10" s="21"/>
    </row>
    <row r="11" spans="1:8">
      <c r="A11" s="14" t="s">
        <v>72</v>
      </c>
      <c r="B11" s="15">
        <v>1578</v>
      </c>
      <c r="C11" s="21"/>
      <c r="D11" s="21"/>
    </row>
    <row r="12" spans="1:8">
      <c r="A12" s="14" t="s">
        <v>73</v>
      </c>
      <c r="B12" s="15">
        <v>1852</v>
      </c>
      <c r="C12" s="21"/>
      <c r="D12" s="21"/>
    </row>
    <row r="13" spans="1:8">
      <c r="A13" s="14" t="s">
        <v>74</v>
      </c>
      <c r="B13" s="15">
        <v>2145</v>
      </c>
      <c r="C13" s="21"/>
      <c r="D13" s="21"/>
    </row>
    <row r="14" spans="1:8">
      <c r="A14" s="14" t="s">
        <v>75</v>
      </c>
      <c r="B14" s="15">
        <v>1254</v>
      </c>
      <c r="C14" s="21"/>
      <c r="D14" s="21"/>
    </row>
    <row r="15" spans="1:8">
      <c r="A15" s="14" t="s">
        <v>76</v>
      </c>
      <c r="B15" s="15">
        <v>1254</v>
      </c>
      <c r="C15" s="21"/>
      <c r="D15" s="21"/>
    </row>
    <row r="17" spans="1:1">
      <c r="A17" t="s">
        <v>87</v>
      </c>
    </row>
    <row r="19" spans="1:1">
      <c r="A19" t="s">
        <v>88</v>
      </c>
    </row>
  </sheetData>
  <mergeCells count="1">
    <mergeCell ref="G1:H1"/>
  </mergeCells>
  <phoneticPr fontId="2" type="noConversion"/>
  <pageMargins left="0.75" right="0.75" top="1" bottom="1" header="0.5" footer="0.5"/>
  <pageSetup paperSize="9" orientation="landscape" copies="3" r:id="rId1"/>
  <headerFooter alignWithMargins="0">
    <oddHeader>&amp;L&amp;F&amp;C&amp;A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selection activeCell="Q32" sqref="Q32"/>
    </sheetView>
  </sheetViews>
  <sheetFormatPr defaultRowHeight="15"/>
  <cols>
    <col min="1" max="1" width="2.42578125" style="28" customWidth="1"/>
    <col min="2" max="2" width="4.7109375" style="28" customWidth="1"/>
    <col min="3" max="3" width="9.5703125" style="28" customWidth="1"/>
    <col min="4" max="4" width="15.7109375" style="28" customWidth="1"/>
    <col min="5" max="5" width="14.7109375" style="28" customWidth="1"/>
    <col min="6" max="6" width="6.42578125" style="28" customWidth="1"/>
    <col min="7" max="7" width="10.140625" style="28" bestFit="1" customWidth="1"/>
    <col min="8" max="8" width="9.5703125" style="28" bestFit="1" customWidth="1"/>
    <col min="9" max="9" width="5.85546875" style="28" bestFit="1" customWidth="1"/>
    <col min="10" max="10" width="13" style="28" customWidth="1"/>
    <col min="11" max="11" width="15" style="28" bestFit="1" customWidth="1"/>
    <col min="12" max="12" width="9.85546875" style="28" bestFit="1" customWidth="1"/>
    <col min="13" max="13" width="8.42578125" style="28" customWidth="1"/>
    <col min="14" max="14" width="14.42578125" style="28" bestFit="1" customWidth="1"/>
    <col min="15" max="15" width="11.85546875" style="28" customWidth="1"/>
    <col min="16" max="16384" width="9.140625" style="28"/>
  </cols>
  <sheetData>
    <row r="1" spans="1:17" ht="3" customHeight="1"/>
    <row r="2" spans="1:17">
      <c r="A2" s="29" t="s">
        <v>91</v>
      </c>
      <c r="B2" s="30"/>
      <c r="C2" s="31"/>
      <c r="D2" s="31"/>
      <c r="E2" s="31"/>
      <c r="F2" s="31"/>
      <c r="G2" s="31"/>
      <c r="H2" s="31"/>
      <c r="I2" s="31"/>
      <c r="J2" s="32"/>
      <c r="K2" s="32"/>
      <c r="L2" s="32"/>
      <c r="M2" s="32"/>
      <c r="N2" s="32"/>
      <c r="O2" s="33"/>
    </row>
    <row r="3" spans="1:17" hidden="1">
      <c r="A3" s="29"/>
      <c r="B3" s="30"/>
      <c r="C3" s="31"/>
      <c r="D3" s="31"/>
      <c r="E3" s="31"/>
      <c r="F3" s="31"/>
      <c r="G3" s="31"/>
      <c r="H3" s="31"/>
      <c r="I3" s="31"/>
      <c r="J3" s="32" t="str">
        <f>IF(J6="","",IF(COUNTIF(J6:J15,"TAK")=4,IF(COUNTIF(J6:J15,"NIE")=6,"dobrze","źle"),"źle"))</f>
        <v/>
      </c>
      <c r="K3" s="32" t="str">
        <f>IF(K6="","",IF(SUM(K6:K15)=20,"dobrze","źle"))</f>
        <v/>
      </c>
      <c r="L3" s="32" t="str">
        <f>IF(L6="","",IF(SUM(L6:L15)=1450,"dobrze","źle"))</f>
        <v/>
      </c>
      <c r="M3" s="32" t="str">
        <f>IF(M6="","",IF(COUNTIF(M6:M15,0)=4,IF(COUNTIF(M6:M15,150)=6,"dobrze","źle"),"źle"))</f>
        <v/>
      </c>
      <c r="N3" s="32" t="str">
        <f>IF(N6="","",IF(SUM(N6:N15)=32230,"dobrze","źle"))</f>
        <v/>
      </c>
      <c r="O3" s="33" t="str">
        <f>IF(O6="","",IF(COUNTIF(O6:O15,"pączek")=4,IF(COUNTIF(O6:O15,"awokado")=3,IF(COUNTIF(O6:O15,"pszczoła")=3,"dobrze","źle"),"źle"),"źle"))</f>
        <v/>
      </c>
    </row>
    <row r="4" spans="1:17" ht="2.25" customHeight="1">
      <c r="A4" s="31"/>
      <c r="B4" s="34"/>
      <c r="C4" s="34"/>
      <c r="D4" s="34"/>
      <c r="E4" s="34"/>
      <c r="F4" s="34"/>
      <c r="G4" s="34"/>
      <c r="H4" s="34"/>
      <c r="I4" s="34"/>
      <c r="J4" s="35"/>
      <c r="K4" s="35"/>
      <c r="L4" s="35"/>
      <c r="M4" s="36"/>
      <c r="N4" s="37"/>
      <c r="O4" s="38"/>
    </row>
    <row r="5" spans="1:17">
      <c r="A5" s="31"/>
      <c r="B5" s="39" t="s">
        <v>92</v>
      </c>
      <c r="C5" s="40" t="s">
        <v>16</v>
      </c>
      <c r="D5" s="40" t="s">
        <v>17</v>
      </c>
      <c r="E5" s="40" t="s">
        <v>93</v>
      </c>
      <c r="F5" s="40" t="s">
        <v>18</v>
      </c>
      <c r="G5" s="40" t="s">
        <v>94</v>
      </c>
      <c r="H5" s="40" t="s">
        <v>95</v>
      </c>
      <c r="I5" s="40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20</v>
      </c>
      <c r="O5" s="41" t="s">
        <v>101</v>
      </c>
    </row>
    <row r="6" spans="1:17">
      <c r="A6" s="31"/>
      <c r="B6" s="42">
        <v>1</v>
      </c>
      <c r="C6" s="42" t="s">
        <v>102</v>
      </c>
      <c r="D6" s="42" t="s">
        <v>103</v>
      </c>
      <c r="E6" s="43" t="s">
        <v>104</v>
      </c>
      <c r="F6" s="42">
        <v>25</v>
      </c>
      <c r="G6" s="42">
        <v>3</v>
      </c>
      <c r="H6" s="42" t="s">
        <v>105</v>
      </c>
      <c r="I6" s="42">
        <v>2</v>
      </c>
      <c r="J6" s="44"/>
      <c r="K6" s="44"/>
      <c r="L6" s="45"/>
      <c r="M6" s="46"/>
      <c r="N6" s="45"/>
      <c r="O6" s="45"/>
      <c r="Q6" s="47"/>
    </row>
    <row r="7" spans="1:17">
      <c r="A7" s="31"/>
      <c r="B7" s="42">
        <v>2</v>
      </c>
      <c r="C7" s="42" t="s">
        <v>106</v>
      </c>
      <c r="D7" s="42" t="s">
        <v>107</v>
      </c>
      <c r="E7" s="43" t="s">
        <v>108</v>
      </c>
      <c r="F7" s="42">
        <v>26</v>
      </c>
      <c r="G7" s="42">
        <v>4</v>
      </c>
      <c r="H7" s="42" t="s">
        <v>109</v>
      </c>
      <c r="I7" s="42">
        <v>1</v>
      </c>
      <c r="J7" s="44"/>
      <c r="K7" s="44"/>
      <c r="L7" s="45"/>
      <c r="M7" s="46"/>
      <c r="N7" s="45"/>
      <c r="O7" s="45"/>
      <c r="Q7" s="47"/>
    </row>
    <row r="8" spans="1:17">
      <c r="A8" s="31"/>
      <c r="B8" s="42">
        <v>3</v>
      </c>
      <c r="C8" s="42" t="s">
        <v>110</v>
      </c>
      <c r="D8" s="42" t="s">
        <v>111</v>
      </c>
      <c r="E8" s="43" t="s">
        <v>112</v>
      </c>
      <c r="F8" s="42">
        <v>33</v>
      </c>
      <c r="G8" s="42">
        <v>11</v>
      </c>
      <c r="H8" s="42" t="s">
        <v>105</v>
      </c>
      <c r="I8" s="42">
        <v>0</v>
      </c>
      <c r="J8" s="44"/>
      <c r="K8" s="44"/>
      <c r="L8" s="45"/>
      <c r="M8" s="46"/>
      <c r="N8" s="45"/>
      <c r="O8" s="45"/>
      <c r="Q8" s="47"/>
    </row>
    <row r="9" spans="1:17">
      <c r="A9" s="31"/>
      <c r="B9" s="42">
        <v>4</v>
      </c>
      <c r="C9" s="42" t="s">
        <v>113</v>
      </c>
      <c r="D9" s="42" t="s">
        <v>114</v>
      </c>
      <c r="E9" s="43" t="s">
        <v>104</v>
      </c>
      <c r="F9" s="42">
        <v>40</v>
      </c>
      <c r="G9" s="42">
        <v>18</v>
      </c>
      <c r="H9" s="42" t="s">
        <v>115</v>
      </c>
      <c r="I9" s="42">
        <v>2</v>
      </c>
      <c r="J9" s="44"/>
      <c r="K9" s="44"/>
      <c r="L9" s="45"/>
      <c r="M9" s="46"/>
      <c r="N9" s="45"/>
      <c r="O9" s="45"/>
      <c r="Q9" s="47"/>
    </row>
    <row r="10" spans="1:17">
      <c r="A10" s="31"/>
      <c r="B10" s="42">
        <v>5</v>
      </c>
      <c r="C10" s="42" t="s">
        <v>24</v>
      </c>
      <c r="D10" s="42" t="s">
        <v>116</v>
      </c>
      <c r="E10" s="43" t="s">
        <v>117</v>
      </c>
      <c r="F10" s="42">
        <v>26</v>
      </c>
      <c r="G10" s="42">
        <v>4</v>
      </c>
      <c r="H10" s="42" t="s">
        <v>109</v>
      </c>
      <c r="I10" s="42">
        <v>0</v>
      </c>
      <c r="J10" s="44"/>
      <c r="K10" s="44"/>
      <c r="L10" s="45"/>
      <c r="M10" s="46"/>
      <c r="N10" s="45"/>
      <c r="O10" s="45"/>
      <c r="Q10" s="47"/>
    </row>
    <row r="11" spans="1:17">
      <c r="A11" s="31"/>
      <c r="B11" s="42">
        <v>6</v>
      </c>
      <c r="C11" s="42" t="s">
        <v>118</v>
      </c>
      <c r="D11" s="42" t="s">
        <v>119</v>
      </c>
      <c r="E11" s="43" t="s">
        <v>120</v>
      </c>
      <c r="F11" s="42">
        <v>37</v>
      </c>
      <c r="G11" s="42">
        <v>15</v>
      </c>
      <c r="H11" s="42" t="s">
        <v>121</v>
      </c>
      <c r="I11" s="42">
        <v>5</v>
      </c>
      <c r="J11" s="44"/>
      <c r="K11" s="44"/>
      <c r="L11" s="45"/>
      <c r="M11" s="46"/>
      <c r="N11" s="45"/>
      <c r="O11" s="45"/>
      <c r="Q11" s="47"/>
    </row>
    <row r="12" spans="1:17">
      <c r="A12" s="31"/>
      <c r="B12" s="42">
        <v>7</v>
      </c>
      <c r="C12" s="42" t="s">
        <v>122</v>
      </c>
      <c r="D12" s="42" t="s">
        <v>123</v>
      </c>
      <c r="E12" s="43" t="s">
        <v>124</v>
      </c>
      <c r="F12" s="42">
        <v>32</v>
      </c>
      <c r="G12" s="42">
        <v>10</v>
      </c>
      <c r="H12" s="42" t="s">
        <v>125</v>
      </c>
      <c r="I12" s="42">
        <v>4</v>
      </c>
      <c r="J12" s="44"/>
      <c r="K12" s="44"/>
      <c r="L12" s="45"/>
      <c r="M12" s="46"/>
      <c r="N12" s="45"/>
      <c r="O12" s="45"/>
      <c r="Q12" s="47"/>
    </row>
    <row r="13" spans="1:17">
      <c r="A13" s="31"/>
      <c r="B13" s="42">
        <v>8</v>
      </c>
      <c r="C13" s="42" t="s">
        <v>126</v>
      </c>
      <c r="D13" s="42" t="s">
        <v>127</v>
      </c>
      <c r="E13" s="43" t="s">
        <v>128</v>
      </c>
      <c r="F13" s="42">
        <v>33</v>
      </c>
      <c r="G13" s="42">
        <v>11</v>
      </c>
      <c r="H13" s="42" t="s">
        <v>109</v>
      </c>
      <c r="I13" s="42">
        <v>0</v>
      </c>
      <c r="J13" s="44"/>
      <c r="K13" s="44"/>
      <c r="L13" s="45"/>
      <c r="M13" s="46"/>
      <c r="N13" s="45"/>
      <c r="O13" s="45"/>
      <c r="Q13" s="47"/>
    </row>
    <row r="14" spans="1:17">
      <c r="A14" s="31"/>
      <c r="B14" s="42">
        <v>9</v>
      </c>
      <c r="C14" s="42" t="s">
        <v>129</v>
      </c>
      <c r="D14" s="42" t="s">
        <v>130</v>
      </c>
      <c r="E14" s="43" t="s">
        <v>104</v>
      </c>
      <c r="F14" s="42">
        <v>37</v>
      </c>
      <c r="G14" s="42">
        <v>15</v>
      </c>
      <c r="H14" s="42" t="s">
        <v>131</v>
      </c>
      <c r="I14" s="42">
        <v>0</v>
      </c>
      <c r="J14" s="44"/>
      <c r="K14" s="44"/>
      <c r="L14" s="45"/>
      <c r="M14" s="46"/>
      <c r="N14" s="45"/>
      <c r="O14" s="45"/>
      <c r="Q14" s="47"/>
    </row>
    <row r="15" spans="1:17">
      <c r="A15" s="31"/>
      <c r="B15" s="42">
        <v>10</v>
      </c>
      <c r="C15" s="42" t="s">
        <v>132</v>
      </c>
      <c r="D15" s="42" t="s">
        <v>133</v>
      </c>
      <c r="E15" s="43" t="s">
        <v>134</v>
      </c>
      <c r="F15" s="42">
        <v>25</v>
      </c>
      <c r="G15" s="42">
        <v>3</v>
      </c>
      <c r="H15" s="42" t="s">
        <v>109</v>
      </c>
      <c r="I15" s="42">
        <v>15</v>
      </c>
      <c r="J15" s="44"/>
      <c r="K15" s="44"/>
      <c r="L15" s="45"/>
      <c r="M15" s="46"/>
      <c r="N15" s="45"/>
      <c r="O15" s="45"/>
      <c r="Q15" s="47"/>
    </row>
    <row r="16" spans="1:17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>
      <c r="A19" s="31"/>
      <c r="B19" s="48" t="s">
        <v>135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</row>
    <row r="20" spans="1:15">
      <c r="A20" s="31"/>
      <c r="B20" s="51">
        <v>1</v>
      </c>
      <c r="C20" s="52" t="s">
        <v>136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</row>
    <row r="21" spans="1:15">
      <c r="A21" s="31"/>
      <c r="B21" s="51">
        <v>2</v>
      </c>
      <c r="C21" s="52" t="s">
        <v>137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</row>
    <row r="22" spans="1:15">
      <c r="A22" s="31"/>
      <c r="B22" s="51">
        <v>3</v>
      </c>
      <c r="C22" s="52" t="s">
        <v>138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3"/>
    </row>
    <row r="23" spans="1:15">
      <c r="A23" s="31"/>
      <c r="B23" s="54">
        <v>4</v>
      </c>
      <c r="C23" s="52" t="s">
        <v>141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</row>
    <row r="24" spans="1:15">
      <c r="A24" s="31"/>
      <c r="B24" s="55">
        <v>5</v>
      </c>
      <c r="C24" s="52" t="s">
        <v>140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</row>
    <row r="25" spans="1:15">
      <c r="A25" s="31"/>
      <c r="B25" s="56">
        <v>6</v>
      </c>
      <c r="C25" s="52" t="s">
        <v>139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</row>
    <row r="26" spans="1:15">
      <c r="A26" s="31"/>
      <c r="B26" s="57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/>
    </row>
    <row r="27" spans="1:15">
      <c r="A27" s="31"/>
    </row>
    <row r="28" spans="1:15">
      <c r="A28" s="31"/>
    </row>
    <row r="29" spans="1:15">
      <c r="A29" s="31"/>
    </row>
    <row r="30" spans="1:15">
      <c r="A30" s="31"/>
    </row>
    <row r="31" spans="1:15">
      <c r="A31" s="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zadanie 1</vt:lpstr>
      <vt:lpstr>zadanie2</vt:lpstr>
      <vt:lpstr>zadanie3</vt:lpstr>
      <vt:lpstr>zadanie4</vt:lpstr>
      <vt:lpstr>zadanie5</vt:lpstr>
      <vt:lpstr>za</vt:lpstr>
    </vt:vector>
  </TitlesOfParts>
  <Company>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Kachlicka</dc:creator>
  <cp:lastModifiedBy>sala 20</cp:lastModifiedBy>
  <cp:lastPrinted>2006-03-22T11:15:13Z</cp:lastPrinted>
  <dcterms:created xsi:type="dcterms:W3CDTF">2006-03-11T13:38:14Z</dcterms:created>
  <dcterms:modified xsi:type="dcterms:W3CDTF">2015-02-12T11:36:00Z</dcterms:modified>
</cp:coreProperties>
</file>